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120" windowWidth="14940" windowHeight="9225"/>
  </bookViews>
  <sheets>
    <sheet name="SO 07-15-02" sheetId="137" r:id="rId1"/>
  </sheets>
  <calcPr calcId="125725"/>
</workbook>
</file>

<file path=xl/calcChain.xml><?xml version="1.0" encoding="utf-8"?>
<calcChain xmlns="http://schemas.openxmlformats.org/spreadsheetml/2006/main">
  <c r="I9" i="137"/>
  <c r="O9" s="1"/>
  <c r="I14"/>
  <c r="I13"/>
  <c r="I18"/>
  <c r="O18"/>
  <c r="I22"/>
  <c r="O22"/>
  <c r="I27"/>
  <c r="O27"/>
  <c r="I31"/>
  <c r="O31"/>
  <c r="I35"/>
  <c r="I36"/>
  <c r="O36"/>
  <c r="I40"/>
  <c r="O40"/>
  <c r="I45"/>
  <c r="I44"/>
  <c r="O45"/>
  <c r="I49"/>
  <c r="I50"/>
  <c r="O50"/>
  <c r="I55"/>
  <c r="I54"/>
  <c r="O55"/>
  <c r="I59"/>
  <c r="O59"/>
  <c r="I64"/>
  <c r="I68"/>
  <c r="O68"/>
  <c r="I72"/>
  <c r="I73"/>
  <c r="O73"/>
  <c r="I77"/>
  <c r="O77"/>
  <c r="I82"/>
  <c r="I81"/>
  <c r="O82"/>
  <c r="I86"/>
  <c r="O86"/>
  <c r="I90"/>
  <c r="O90"/>
  <c r="I94"/>
  <c r="O94"/>
  <c r="I98"/>
  <c r="O98"/>
  <c r="I102"/>
  <c r="O102"/>
  <c r="I106"/>
  <c r="O106"/>
  <c r="I110"/>
  <c r="O110"/>
  <c r="I114"/>
  <c r="O114"/>
  <c r="I118"/>
  <c r="O118"/>
  <c r="I122"/>
  <c r="O122"/>
  <c r="I126"/>
  <c r="O126"/>
  <c r="I130"/>
  <c r="O130"/>
  <c r="I134"/>
  <c r="I135"/>
  <c r="O135"/>
  <c r="O64"/>
  <c r="I63"/>
  <c r="O14"/>
  <c r="I26"/>
  <c r="I8" l="1"/>
  <c r="I3" s="1"/>
</calcChain>
</file>

<file path=xl/sharedStrings.xml><?xml version="1.0" encoding="utf-8"?>
<sst xmlns="http://schemas.openxmlformats.org/spreadsheetml/2006/main" count="463" uniqueCount="190">
  <si>
    <t>Firma: SUDOP BRNO, spol. s r.o.</t>
  </si>
  <si>
    <t>ASPE10</t>
  </si>
  <si>
    <t>S</t>
  </si>
  <si>
    <t>Příloha k formuláři pro ocenění nabídky</t>
  </si>
  <si>
    <t>Stavba:</t>
  </si>
  <si>
    <t>17001</t>
  </si>
  <si>
    <t>Revitalizace trati Břeclav - Znojmo, 2. stavba</t>
  </si>
  <si>
    <t>O</t>
  </si>
  <si>
    <t>Rozpočet:</t>
  </si>
  <si>
    <t>0,00</t>
  </si>
  <si>
    <t>15,00</t>
  </si>
  <si>
    <t>21,00</t>
  </si>
  <si>
    <t>3</t>
  </si>
  <si>
    <t>2</t>
  </si>
  <si>
    <t>Typ</t>
  </si>
  <si>
    <t>0</t>
  </si>
  <si>
    <t>Poř. číslo</t>
  </si>
  <si>
    <t>1</t>
  </si>
  <si>
    <t>Kód položky</t>
  </si>
  <si>
    <t>Varianta</t>
  </si>
  <si>
    <t>Název položky</t>
  </si>
  <si>
    <t>4</t>
  </si>
  <si>
    <t>MJ</t>
  </si>
  <si>
    <t>5</t>
  </si>
  <si>
    <t>Množství</t>
  </si>
  <si>
    <t>6</t>
  </si>
  <si>
    <t>Cena</t>
  </si>
  <si>
    <t>Jednotková</t>
  </si>
  <si>
    <t>9</t>
  </si>
  <si>
    <t>Celkem</t>
  </si>
  <si>
    <t>10</t>
  </si>
  <si>
    <t>SD</t>
  </si>
  <si>
    <t>P</t>
  </si>
  <si>
    <t/>
  </si>
  <si>
    <t>KUS</t>
  </si>
  <si>
    <t>PP</t>
  </si>
  <si>
    <t>VV</t>
  </si>
  <si>
    <t>TS</t>
  </si>
  <si>
    <t>7</t>
  </si>
  <si>
    <t>8</t>
  </si>
  <si>
    <t>11</t>
  </si>
  <si>
    <t>12</t>
  </si>
  <si>
    <t>13</t>
  </si>
  <si>
    <t>14</t>
  </si>
  <si>
    <t>15</t>
  </si>
  <si>
    <t>16</t>
  </si>
  <si>
    <t>17</t>
  </si>
  <si>
    <t>18</t>
  </si>
  <si>
    <t>19</t>
  </si>
  <si>
    <t>20</t>
  </si>
  <si>
    <t>21</t>
  </si>
  <si>
    <t>22</t>
  </si>
  <si>
    <t>23</t>
  </si>
  <si>
    <t>24</t>
  </si>
  <si>
    <t>25</t>
  </si>
  <si>
    <t>26</t>
  </si>
  <si>
    <t>T</t>
  </si>
  <si>
    <t>m</t>
  </si>
  <si>
    <t>27</t>
  </si>
  <si>
    <t>28</t>
  </si>
  <si>
    <t>29</t>
  </si>
  <si>
    <t>30</t>
  </si>
  <si>
    <t>KPL</t>
  </si>
  <si>
    <t>m2</t>
  </si>
  <si>
    <t>Zemní práce</t>
  </si>
  <si>
    <t>M3</t>
  </si>
  <si>
    <t>ks</t>
  </si>
  <si>
    <t>kg</t>
  </si>
  <si>
    <t>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t>
  </si>
  <si>
    <t>Zakládání</t>
  </si>
  <si>
    <t>Svislé a kompletní konstrukce</t>
  </si>
  <si>
    <t>Úpravy povrchů, podlahy a osazování výplní</t>
  </si>
  <si>
    <t>Ostatní konstrukce a práce-bourání</t>
  </si>
  <si>
    <t>1=1,0000 [A]</t>
  </si>
  <si>
    <t>1. Pokud se prefabrikáty složí přímo do prostoru technologické manipulace (pracovní zóna jeřábu),      nezapočítává se jejich hmotnost do hmotnosti pro výpočet přesunu hmot.</t>
  </si>
  <si>
    <t>741</t>
  </si>
  <si>
    <t>275351215</t>
  </si>
  <si>
    <t>Zřízení bednění stěn základových patek</t>
  </si>
  <si>
    <t>Bednění základových stěn patek svislé nebo šikmé (odkloněné), půdorysně přímé nebo zalomené ve volných nebo zapažených jámách, rýhách, šachtách, včetně případných vzpěr zřízení</t>
  </si>
  <si>
    <t>275351216</t>
  </si>
  <si>
    <t>Odstranění bednění stěn základových patek</t>
  </si>
  <si>
    <t>Bednění základových stěn patek svislé nebo šikmé (odkloněné), půdorysně přímé nebo zalomené ve volných nebo zapažených jámách, rýhách, šachtách, včetně případných vzpěr odstranění</t>
  </si>
  <si>
    <t>Vodorovné konstrukce</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</si>
  <si>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t>
  </si>
  <si>
    <t>635111215</t>
  </si>
  <si>
    <t>Násyp pod podlahy ze štěrkopísku se zhutněním</t>
  </si>
  <si>
    <t>Násyp ze štěrkopísku, písku nebo kameniva pod podlahy se zhutněním ze štěrkopísku</t>
  </si>
  <si>
    <t>1. Ceny jsou určeny pro násyp vodorovný nebo ve spádu pod podlahy, mazaniny, dlažby a pro násypy na      plochých střechách.</t>
  </si>
  <si>
    <t>764</t>
  </si>
  <si>
    <t>Konstrukce klempířské</t>
  </si>
  <si>
    <t>765</t>
  </si>
  <si>
    <t>767</t>
  </si>
  <si>
    <t>Konstrukce zámečnické</t>
  </si>
  <si>
    <t>Přesun hmot tonážní pro zámečnické konstrukce v objektech v do 6 m</t>
  </si>
  <si>
    <t>D+M kompletní sestavy stání transformátorů z prefabrikovaných železobetonových buněk, vč. přesunu hmot.</t>
  </si>
  <si>
    <t>300R06</t>
  </si>
  <si>
    <t>D+M nádoby  na posypový materiál o objemu 550l , vč. přesunu hmot.</t>
  </si>
  <si>
    <t>6=6,0000 [A]</t>
  </si>
  <si>
    <t>388995211</t>
  </si>
  <si>
    <t>Chránička kabelů z trub HDPE do  DN 80</t>
  </si>
  <si>
    <t>Chránička kabelů v římse z trub HDPE do DN 80</t>
  </si>
  <si>
    <t>1. Vcenách jsou započteny náklady na osazení a dodání trubek a jejich spojkování na potřebnou      délku vkonstrukci římsy vyvázaně do výztuže římsy nebo do rýhy za opěrou, napojení trubních      chrániček na případnou kabelovou komoru nebo přes dilataci na chráničku uloženou vzemní konstrukci      za opěrou.  2. Cena nelze použít pro tvarovky HDPE chráničky multikanálu nebo žlabu svíkem, které se oceňují      souborem cen 388 99-51 Tvarovka kabelovodu HDPE do konstrukce římsy.  3. Vcenách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zkameniva,      d) obsyp chráničky a výstražnou fólii, protažení protahovacího lanka a kabelu trubní chráničkou.</t>
  </si>
  <si>
    <t>Elektroinstalace - silnoproud</t>
  </si>
  <si>
    <t>354420620</t>
  </si>
  <si>
    <t>pás zemnící 30 x 4 mm FeZn</t>
  </si>
  <si>
    <t>741410001</t>
  </si>
  <si>
    <t>Montáž vodič uzemňovací pásek D do 120 mm2 na povrchu</t>
  </si>
  <si>
    <t>Montáž uzemňovacího vedení s upevněním, propojením a připojením pomocí svorek na povrchu pásku průřezu do 120 mm2</t>
  </si>
  <si>
    <t>998014211</t>
  </si>
  <si>
    <t>Přesun hmot pro budovy jednopodlažní z kovových dílců</t>
  </si>
  <si>
    <t>Přesun hmot pro budovy a haly občanské výstavby, bydlení, výrobu a služby s nosnou svislou konstrukcí montovanou z dílců kovových vodorovná dopravní vzdálenost do 100 m, pro budovy a haly jednopodlažní</t>
  </si>
  <si>
    <t>SO 07-15-02</t>
  </si>
  <si>
    <t>Žst. Mikulov na Moravě, přístřešky pro cestující</t>
  </si>
  <si>
    <t>131R</t>
  </si>
  <si>
    <t>Zemní práce - nebudou prováděny - jsou součástí objektu výstavby nástupišť.</t>
  </si>
  <si>
    <t>Hloubení nezapažených jam a zářezů s urovnáním dna do předepsaného profilu a spádu v hornině tř. 3 do 100 m3</t>
  </si>
  <si>
    <t>27532141R</t>
  </si>
  <si>
    <t>Základové patky z betonu prostého bez zvýšených nároků na prostředí tř. C 20/25 XC2</t>
  </si>
  <si>
    <t>Základy z betonu železového (bez výztuže) patky z betonu bez zvýšených nároků na prostředí tř. C 20/25</t>
  </si>
  <si>
    <t xml:space="preserve"> patky pro  1 přístřešek'  
0.75*1.3*0.6*3 
0.5*0.5*0.5*6 
Mezisoučet: A+B 
 pro dalších 6 přístřešků 2,505*6 
Celkem: A+B+D</t>
  </si>
  <si>
    <t xml:space="preserve"> pro 1 přístřešek'  
(0.75+1.3)*2*0.6*3 
0.5*4*0.5*6 
Mezisoučet: A+B 
 pro dalších 6 přístřešků 13,38*6 
Celkem: A+B+D</t>
  </si>
  <si>
    <t>93.66=93,6600 [A]</t>
  </si>
  <si>
    <t>21-M</t>
  </si>
  <si>
    <t>Elektromontáže</t>
  </si>
  <si>
    <t>43002000</t>
  </si>
  <si>
    <t>D+M svítidla 2x39W, IP68, kompletní provedení</t>
  </si>
  <si>
    <t>Příprava pro elektroinstalaci</t>
  </si>
  <si>
    <t>pro 1 přístřešek 2= 
pro dalších 6 přístřešků 6*2= 
Celkem: A+B=</t>
  </si>
  <si>
    <t>43002001</t>
  </si>
  <si>
    <t>pro 1 přístřešek 4,85= 
pro dalších  6 přístřešků 4,85*6= 
Celkem: A+B=</t>
  </si>
  <si>
    <t xml:space="preserve"> chránička v základech  - srovnatelná položka'  
 pro 1 přístřešek DN30 0,6= 
 pro dalších 6 přístřešků 0,6*6= 
Celkem: A+B=</t>
  </si>
  <si>
    <t>44R001</t>
  </si>
  <si>
    <t>Trapézový plech TR35, (síly do 1,0mm), komplet provedení vč. Těsnících profilů, kotevního materiálu, všech detailů, pomocných konstrukcí a prací - komplet prove</t>
  </si>
  <si>
    <t>Trapézový plech TR35, (síly do 1,0mm), komplet provedení vč. Těsnících profilů, kotevního materiálu, všech detailů, pomocných konstrukcí a prací - komplet provedení</t>
  </si>
  <si>
    <t>pro 1 přístřešek 6,456*1,846= 
 pro dalších 6 přístřešků 11,918*6= 
Celkem: A+B=</t>
  </si>
  <si>
    <t>násyp pod patky pro 1 přístřešek'  
0.75*1.3*0.3*3 
0.5*0.5*0.3*6 
Mezisoučet: A+B 
 pro dalších 6 přístřešků 1,328*6 
Celkem: A+B+D</t>
  </si>
  <si>
    <t xml:space="preserve"> 1 kg = 1,05 m pásku'  
147/1.05=140,0000 [A]</t>
  </si>
  <si>
    <t xml:space="preserve"> pozn. pospojování je součástí přípravy pro elektroinstalaci'  
 pro 1 přístřešek21= 
 pro dalších 6 přístřešků21*6= 
Celkem: A+B=</t>
  </si>
  <si>
    <t>764R002</t>
  </si>
  <si>
    <t>Odvodňovací žlab (r.š. do 1000 mm) - komplet provedení vč. distančních pásku á 1m, - háku, spojovacího materiálu, těsnícího profilu - komplet provedení</t>
  </si>
  <si>
    <t>pro 1 přístřešek 6,456= 
 pro dalších 6 přístřešků 6,456*6= 
Celkem: A+B=</t>
  </si>
  <si>
    <t>764R003</t>
  </si>
  <si>
    <t>Svody vody do DN 60mm, komplet provedení - D+M vč. kolen, spojovacího materiálu,, napojení na žlaby a čistící kusy - komplet provedení</t>
  </si>
  <si>
    <t>Svody vody do DN 125mm, komplet provedení - D+M vč. kolen, spojovacího materiálu,, napojení na žlaby a čistící kusy - komplet provedení</t>
  </si>
  <si>
    <t>pro 1 přístřešek 2,3*2= 
 pro dalších 6 přístřešků 2,3*2*6= 
Celkem: A+B=</t>
  </si>
  <si>
    <t>Opláštění</t>
  </si>
  <si>
    <t>765R004</t>
  </si>
  <si>
    <t>Boční a zadní zasklení, sklo kalené tl. 10mm - komplet provedení</t>
  </si>
  <si>
    <t>pro 1 přístřešek 20,49= 
pro dalších 6 přístřešků 20,49*6= 
Celkem: A+B=</t>
  </si>
  <si>
    <t>765R005</t>
  </si>
  <si>
    <t>Opláštění nosných konzol překližkou tl. 10mm - komplet provedení</t>
  </si>
  <si>
    <t>pro 1 přístřešek6= 
 pro dalších 6 přístřešků6*6= 
Celkem: A+B=</t>
  </si>
  <si>
    <t>767R007</t>
  </si>
  <si>
    <t>Montáž atypických zámečnických konstrukcí</t>
  </si>
  <si>
    <t>předpokládaná hmotnost pro 1 přistřešek - upravit dle nabídky 650= 
předpokládaná hmotnost pro dalších 6 přistřešků - upravit dle nabídky 650*6= 
Celkem: A+B=</t>
  </si>
  <si>
    <t>767R008</t>
  </si>
  <si>
    <t>Konstrukce ocelové atypické - dodávka - zastřešení</t>
  </si>
  <si>
    <t>Konstrukce ocelové atypické - dodávka - zastřešení autobusového stání</t>
  </si>
  <si>
    <t>767R009</t>
  </si>
  <si>
    <t>4.55=4,5500 [A]</t>
  </si>
  <si>
    <t>767R010</t>
  </si>
  <si>
    <t>D+M Kotevní šrouby s kotevní hlavou do M20 - včetně přesného zaměření, osazení a zabezpečení polohy</t>
  </si>
  <si>
    <t>pro 1 přístřešek 12= 
 pro dalších 6 přístřešků 12*6= 
Celkem: A+B=</t>
  </si>
  <si>
    <t>767R011</t>
  </si>
  <si>
    <t>D+M Kotevní šrouby s kotevní hlavou do M12 - včetně přesného zaměření, osazení a zabezpečení polohy</t>
  </si>
  <si>
    <t>pro 1 přístřešek 24= 
 pro dalších 6 přístřešků 24*6= 
Celkem: A+B=</t>
  </si>
  <si>
    <t>767R012</t>
  </si>
  <si>
    <t>Žárové zinkování ponorem</t>
  </si>
  <si>
    <t>767R013</t>
  </si>
  <si>
    <t>Nátěry ocelové konstrukce - epoxidové základní, min. 80 mik.</t>
  </si>
  <si>
    <t>pro 1 přístřešek 650*0,032= 
 pro dalších 6 přístřešků 20,8*6= 
Celkem: A+B=</t>
  </si>
  <si>
    <t>767R014</t>
  </si>
  <si>
    <t>Nátěry ocelové konstrukce - polyuret. jednon.+2x email, min. 80 mik.</t>
  </si>
  <si>
    <t>767R015</t>
  </si>
  <si>
    <t>Příplatek za nátěr ocelové konstrukce email polyuret. - jiný</t>
  </si>
  <si>
    <t>767R017</t>
  </si>
  <si>
    <t>Oprava PKO po montáži a přepravě</t>
  </si>
  <si>
    <t>1 přístřešek 1 
dalších 6 přístřešků 6 
Celkem: A+B</t>
  </si>
  <si>
    <t>767R03</t>
  </si>
  <si>
    <t>D+M kompletní konstrukce integrované lavičky se sedákem z lamel z masivního tropického dřeva s područkami, vč. přesunu hmot - délka lavičky cca 1200 mm.</t>
  </si>
  <si>
    <t>D+M kompletní konstrukce lavice s anatomickými sedačkami a područkami, vč. přesunu hmot</t>
  </si>
  <si>
    <t>pro 1 přístřešek 4= 
pro dalších 6 přístřešků 6*4= 
Celkem: A+B=</t>
  </si>
  <si>
    <t>767R04</t>
  </si>
  <si>
    <t>D+M odpadového koše opláštěného tahokovem o obsahu 45 L, vč. přesunu hmot</t>
  </si>
  <si>
    <t>D+M odpadového koše na tříděný odpad, vč. přesunu hmot</t>
  </si>
  <si>
    <t>pro 1 přístřešek1= 
 pro dalších 6 přístřešků 6*1= 
Celkem: A+B=</t>
  </si>
  <si>
    <t>767R05</t>
  </si>
  <si>
    <t>D+M informační vývěsky 650x890 mm , vč. přesunu hmot</t>
  </si>
  <si>
    <t>D+M informační vývěsky, vč. přesunu hmot</t>
  </si>
  <si>
    <t>Změna č.1 k 29.11.2017</t>
  </si>
</sst>
</file>

<file path=xl/styles.xml><?xml version="1.0" encoding="utf-8"?>
<styleSheet xmlns="http://schemas.openxmlformats.org/spreadsheetml/2006/main">
  <numFmts count="1">
    <numFmt numFmtId="164" formatCode="#,##0.000"/>
  </numFmts>
  <fonts count="8">
    <font>
      <sz val="10"/>
      <name val="Arial"/>
    </font>
    <font>
      <b/>
      <sz val="16"/>
      <color indexed="8"/>
      <name val="Arial"/>
    </font>
    <font>
      <b/>
      <sz val="10"/>
      <name val="Arial"/>
    </font>
    <font>
      <sz val="10"/>
      <color indexed="9"/>
      <name val="Arial"/>
    </font>
    <font>
      <b/>
      <sz val="11"/>
      <name val="Arial"/>
    </font>
    <font>
      <i/>
      <sz val="10"/>
      <name val="Arial"/>
    </font>
    <font>
      <sz val="10"/>
      <color rgb="FFFF0000"/>
      <name val="Arial"/>
      <family val="2"/>
      <charset val="238"/>
    </font>
    <font>
      <b/>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6">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0" fillId="2" borderId="2" xfId="0" applyFill="1" applyBorder="1" applyAlignment="1">
      <alignment horizontal="center" vertical="center"/>
    </xf>
    <xf numFmtId="0" fontId="0" fillId="2" borderId="3" xfId="0" applyFill="1" applyBorder="1">
      <alignment vertical="center"/>
    </xf>
    <xf numFmtId="0" fontId="4" fillId="2" borderId="0" xfId="0" applyFont="1" applyFill="1">
      <alignment vertical="center"/>
    </xf>
    <xf numFmtId="0" fontId="4" fillId="2" borderId="0" xfId="0" applyFont="1" applyFill="1" applyAlignment="1">
      <alignment horizontal="left" vertical="center"/>
    </xf>
    <xf numFmtId="0" fontId="3" fillId="3" borderId="2" xfId="0" applyFont="1" applyFill="1" applyBorder="1" applyAlignment="1">
      <alignment horizontal="center" vertical="center" wrapText="1"/>
    </xf>
    <xf numFmtId="0" fontId="4" fillId="2" borderId="1" xfId="0" applyFont="1" applyFill="1" applyBorder="1">
      <alignment vertical="center"/>
    </xf>
    <xf numFmtId="0" fontId="4" fillId="2" borderId="1" xfId="0" applyFont="1" applyFill="1" applyBorder="1" applyAlignment="1">
      <alignment horizontal="left" vertical="center"/>
    </xf>
    <xf numFmtId="0" fontId="0" fillId="2" borderId="4" xfId="0" applyFill="1" applyBorder="1">
      <alignment vertical="center"/>
    </xf>
    <xf numFmtId="0" fontId="0" fillId="0" borderId="2" xfId="0" applyBorder="1">
      <alignment vertical="center"/>
    </xf>
    <xf numFmtId="0" fontId="2" fillId="2" borderId="4" xfId="0" applyFont="1" applyFill="1" applyBorder="1" applyAlignment="1">
      <alignment horizontal="right" vertical="center"/>
    </xf>
    <xf numFmtId="0" fontId="2" fillId="2" borderId="4" xfId="0" applyFont="1" applyFill="1" applyBorder="1" applyAlignment="1">
      <alignment vertical="center" wrapText="1"/>
    </xf>
    <xf numFmtId="4" fontId="2" fillId="2" borderId="4" xfId="0" applyNumberFormat="1" applyFont="1" applyFill="1" applyBorder="1" applyAlignment="1">
      <alignment horizontal="center" vertical="center"/>
    </xf>
    <xf numFmtId="0" fontId="0" fillId="0" borderId="2"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xf>
    <xf numFmtId="164" fontId="0" fillId="0" borderId="2" xfId="0" applyNumberFormat="1" applyBorder="1" applyAlignment="1">
      <alignment horizontal="center" vertical="center"/>
    </xf>
    <xf numFmtId="4" fontId="0" fillId="0" borderId="2" xfId="0" applyNumberFormat="1" applyBorder="1" applyAlignment="1">
      <alignment horizontal="center" vertical="center"/>
    </xf>
    <xf numFmtId="0" fontId="0" fillId="0" borderId="5" xfId="0" applyBorder="1" applyAlignment="1">
      <alignment vertical="top"/>
    </xf>
    <xf numFmtId="0" fontId="0" fillId="0" borderId="2" xfId="0" applyBorder="1" applyAlignment="1">
      <alignment horizontal="left" vertical="center" wrapText="1"/>
    </xf>
    <xf numFmtId="0" fontId="0" fillId="0" borderId="0" xfId="0" applyAlignment="1">
      <alignment vertical="top"/>
    </xf>
    <xf numFmtId="0" fontId="5" fillId="0" borderId="2" xfId="0" applyFont="1" applyBorder="1" applyAlignment="1">
      <alignment horizontal="left" vertical="center" wrapText="1"/>
    </xf>
    <xf numFmtId="4" fontId="0" fillId="2" borderId="2" xfId="0" applyNumberFormat="1" applyFill="1" applyBorder="1" applyAlignment="1">
      <alignment horizontal="center" vertical="center"/>
    </xf>
    <xf numFmtId="0" fontId="2" fillId="2" borderId="1" xfId="0" applyFont="1" applyFill="1" applyBorder="1" applyAlignment="1">
      <alignment horizontal="right" vertical="center"/>
    </xf>
    <xf numFmtId="4" fontId="2" fillId="2" borderId="1" xfId="0" applyNumberFormat="1" applyFont="1" applyFill="1" applyBorder="1" applyAlignment="1">
      <alignment horizontal="center" vertical="center"/>
    </xf>
    <xf numFmtId="0" fontId="5" fillId="0" borderId="2" xfId="0" quotePrefix="1" applyFont="1" applyBorder="1" applyAlignment="1">
      <alignment horizontal="left" vertical="center" wrapText="1"/>
    </xf>
    <xf numFmtId="164" fontId="6" fillId="0" borderId="2" xfId="0" applyNumberFormat="1" applyFont="1" applyBorder="1" applyAlignment="1">
      <alignment horizontal="center" vertical="center"/>
    </xf>
    <xf numFmtId="0" fontId="3" fillId="3" borderId="2"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1" xfId="0" applyFont="1" applyFill="1" applyBorder="1" applyAlignment="1">
      <alignment horizontal="right" vertical="center"/>
    </xf>
    <xf numFmtId="0" fontId="0" fillId="2" borderId="1" xfId="0" applyFill="1" applyBorder="1">
      <alignment vertical="center"/>
    </xf>
    <xf numFmtId="0" fontId="7" fillId="2" borderId="1" xfId="0" applyFont="1" applyFill="1" applyBorder="1">
      <alignment vertical="center"/>
    </xf>
  </cellXfs>
  <cellStyles count="1">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40294"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525"/>
          <a:ext cx="1276350"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38"/>
  <sheetViews>
    <sheetView tabSelected="1" zoomScaleNormal="100" workbookViewId="0">
      <pane ySplit="7" topLeftCell="A8" activePane="bottomLeft" state="frozen"/>
      <selection pane="bottomLeft" activeCell="H12" sqref="H12"/>
    </sheetView>
  </sheetViews>
  <sheetFormatPr defaultRowHeight="12.75" customHeight="1"/>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6" width="9.140625" hidden="1" customWidth="1"/>
  </cols>
  <sheetData>
    <row r="1" spans="1:16" ht="12.75" customHeight="1">
      <c r="A1" t="s">
        <v>1</v>
      </c>
      <c r="B1" s="1"/>
      <c r="C1" s="1"/>
      <c r="D1" s="1"/>
      <c r="E1" s="1" t="s">
        <v>0</v>
      </c>
      <c r="F1" s="1"/>
      <c r="G1" s="1"/>
      <c r="H1" s="1"/>
      <c r="I1" s="1"/>
      <c r="P1" t="s">
        <v>12</v>
      </c>
    </row>
    <row r="2" spans="1:16" ht="24.95" customHeight="1">
      <c r="B2" s="1"/>
      <c r="C2" s="1"/>
      <c r="D2" s="1"/>
      <c r="E2" s="2" t="s">
        <v>3</v>
      </c>
      <c r="F2" s="1"/>
      <c r="G2" s="1"/>
      <c r="H2" s="35" t="s">
        <v>189</v>
      </c>
      <c r="I2" s="3"/>
      <c r="P2" t="s">
        <v>12</v>
      </c>
    </row>
    <row r="3" spans="1:16" ht="15" customHeight="1">
      <c r="A3" t="s">
        <v>2</v>
      </c>
      <c r="B3" s="6" t="s">
        <v>4</v>
      </c>
      <c r="C3" s="31" t="s">
        <v>5</v>
      </c>
      <c r="D3" s="32"/>
      <c r="E3" s="7" t="s">
        <v>6</v>
      </c>
      <c r="F3" s="1"/>
      <c r="G3" s="5"/>
      <c r="H3" s="4" t="s">
        <v>111</v>
      </c>
      <c r="I3" s="25">
        <f>0+I8+I13+I26+I35+I44+I49+I54+I63+I72+I81+I134</f>
        <v>0</v>
      </c>
      <c r="O3" t="s">
        <v>9</v>
      </c>
      <c r="P3" t="s">
        <v>13</v>
      </c>
    </row>
    <row r="4" spans="1:16" ht="15" customHeight="1">
      <c r="A4" t="s">
        <v>7</v>
      </c>
      <c r="B4" s="9" t="s">
        <v>8</v>
      </c>
      <c r="C4" s="33" t="s">
        <v>111</v>
      </c>
      <c r="D4" s="34"/>
      <c r="E4" s="10" t="s">
        <v>112</v>
      </c>
      <c r="F4" s="3"/>
      <c r="G4" s="3"/>
      <c r="H4" s="11"/>
      <c r="I4" s="11"/>
      <c r="O4" t="s">
        <v>10</v>
      </c>
      <c r="P4" t="s">
        <v>13</v>
      </c>
    </row>
    <row r="5" spans="1:16" ht="12.75" customHeight="1">
      <c r="A5" s="30" t="s">
        <v>14</v>
      </c>
      <c r="B5" s="30" t="s">
        <v>16</v>
      </c>
      <c r="C5" s="30" t="s">
        <v>18</v>
      </c>
      <c r="D5" s="30" t="s">
        <v>19</v>
      </c>
      <c r="E5" s="30" t="s">
        <v>20</v>
      </c>
      <c r="F5" s="30" t="s">
        <v>22</v>
      </c>
      <c r="G5" s="30" t="s">
        <v>24</v>
      </c>
      <c r="H5" s="30" t="s">
        <v>26</v>
      </c>
      <c r="I5" s="30"/>
      <c r="O5" t="s">
        <v>11</v>
      </c>
      <c r="P5" t="s">
        <v>13</v>
      </c>
    </row>
    <row r="6" spans="1:16" ht="12.75" customHeight="1">
      <c r="A6" s="30"/>
      <c r="B6" s="30"/>
      <c r="C6" s="30"/>
      <c r="D6" s="30"/>
      <c r="E6" s="30"/>
      <c r="F6" s="30"/>
      <c r="G6" s="30"/>
      <c r="H6" s="8" t="s">
        <v>27</v>
      </c>
      <c r="I6" s="8" t="s">
        <v>29</v>
      </c>
    </row>
    <row r="7" spans="1:16" ht="12.75" customHeight="1">
      <c r="A7" s="8" t="s">
        <v>15</v>
      </c>
      <c r="B7" s="8" t="s">
        <v>17</v>
      </c>
      <c r="C7" s="8" t="s">
        <v>13</v>
      </c>
      <c r="D7" s="8" t="s">
        <v>12</v>
      </c>
      <c r="E7" s="8" t="s">
        <v>21</v>
      </c>
      <c r="F7" s="8" t="s">
        <v>23</v>
      </c>
      <c r="G7" s="8" t="s">
        <v>25</v>
      </c>
      <c r="H7" s="8" t="s">
        <v>28</v>
      </c>
      <c r="I7" s="8" t="s">
        <v>30</v>
      </c>
    </row>
    <row r="8" spans="1:16" ht="12.75" customHeight="1">
      <c r="A8" s="11" t="s">
        <v>31</v>
      </c>
      <c r="B8" s="11"/>
      <c r="C8" s="13" t="s">
        <v>17</v>
      </c>
      <c r="D8" s="11"/>
      <c r="E8" s="14" t="s">
        <v>64</v>
      </c>
      <c r="F8" s="11"/>
      <c r="G8" s="11"/>
      <c r="H8" s="11"/>
      <c r="I8" s="15">
        <f>0+I9</f>
        <v>0</v>
      </c>
    </row>
    <row r="9" spans="1:16" ht="12.75" customHeight="1">
      <c r="A9" s="12" t="s">
        <v>32</v>
      </c>
      <c r="B9" s="16" t="s">
        <v>17</v>
      </c>
      <c r="C9" s="16" t="s">
        <v>113</v>
      </c>
      <c r="D9" s="12" t="s">
        <v>33</v>
      </c>
      <c r="E9" s="17" t="s">
        <v>114</v>
      </c>
      <c r="F9" s="18" t="s">
        <v>62</v>
      </c>
      <c r="G9" s="29">
        <v>0</v>
      </c>
      <c r="H9" s="20">
        <v>0</v>
      </c>
      <c r="I9" s="20">
        <f>ROUND(ROUND(H9,2)*ROUND(G9,3),2)</f>
        <v>0</v>
      </c>
      <c r="O9">
        <f>(I9*21)/100</f>
        <v>0</v>
      </c>
      <c r="P9" t="s">
        <v>13</v>
      </c>
    </row>
    <row r="10" spans="1:16" ht="12.75" customHeight="1">
      <c r="A10" s="21" t="s">
        <v>35</v>
      </c>
      <c r="E10" s="22" t="s">
        <v>115</v>
      </c>
    </row>
    <row r="11" spans="1:16" ht="12.75" customHeight="1">
      <c r="A11" s="23" t="s">
        <v>36</v>
      </c>
      <c r="E11" s="24" t="s">
        <v>73</v>
      </c>
    </row>
    <row r="12" spans="1:16" ht="78.75" customHeight="1">
      <c r="A12" t="s">
        <v>37</v>
      </c>
      <c r="E12" s="22" t="s">
        <v>68</v>
      </c>
    </row>
    <row r="13" spans="1:16" ht="12.75" customHeight="1">
      <c r="A13" s="3" t="s">
        <v>31</v>
      </c>
      <c r="B13" s="3"/>
      <c r="C13" s="26" t="s">
        <v>13</v>
      </c>
      <c r="D13" s="3"/>
      <c r="E13" s="14" t="s">
        <v>69</v>
      </c>
      <c r="F13" s="3"/>
      <c r="G13" s="3"/>
      <c r="H13" s="3"/>
      <c r="I13" s="27">
        <f>0+I14+I18+I22</f>
        <v>0</v>
      </c>
    </row>
    <row r="14" spans="1:16" ht="12.75" customHeight="1">
      <c r="A14" s="12" t="s">
        <v>32</v>
      </c>
      <c r="B14" s="16" t="s">
        <v>13</v>
      </c>
      <c r="C14" s="16" t="s">
        <v>116</v>
      </c>
      <c r="D14" s="12" t="s">
        <v>33</v>
      </c>
      <c r="E14" s="17" t="s">
        <v>117</v>
      </c>
      <c r="F14" s="18" t="s">
        <v>65</v>
      </c>
      <c r="G14" s="19">
        <v>17.535</v>
      </c>
      <c r="H14" s="20">
        <v>0</v>
      </c>
      <c r="I14" s="20">
        <f>ROUND(ROUND(H14,2)*ROUND(G14,3),2)</f>
        <v>0</v>
      </c>
      <c r="O14">
        <f>(I14*21)/100</f>
        <v>0</v>
      </c>
      <c r="P14" t="s">
        <v>13</v>
      </c>
    </row>
    <row r="15" spans="1:16" ht="12.75" customHeight="1">
      <c r="A15" s="21" t="s">
        <v>35</v>
      </c>
      <c r="E15" s="22" t="s">
        <v>118</v>
      </c>
    </row>
    <row r="16" spans="1:16" ht="76.5" customHeight="1">
      <c r="A16" s="23" t="s">
        <v>36</v>
      </c>
      <c r="E16" s="28" t="s">
        <v>119</v>
      </c>
    </row>
    <row r="17" spans="1:16" ht="12.75" customHeight="1">
      <c r="A17" t="s">
        <v>37</v>
      </c>
      <c r="E17" s="22" t="s">
        <v>83</v>
      </c>
    </row>
    <row r="18" spans="1:16" ht="12.75" customHeight="1">
      <c r="A18" s="12" t="s">
        <v>32</v>
      </c>
      <c r="B18" s="16" t="s">
        <v>12</v>
      </c>
      <c r="C18" s="16" t="s">
        <v>76</v>
      </c>
      <c r="D18" s="12" t="s">
        <v>33</v>
      </c>
      <c r="E18" s="17" t="s">
        <v>77</v>
      </c>
      <c r="F18" s="18" t="s">
        <v>63</v>
      </c>
      <c r="G18" s="19">
        <v>93.66</v>
      </c>
      <c r="H18" s="20">
        <v>0</v>
      </c>
      <c r="I18" s="20">
        <f>ROUND(ROUND(H18,2)*ROUND(G18,3),2)</f>
        <v>0</v>
      </c>
      <c r="O18">
        <f>(I18*21)/100</f>
        <v>0</v>
      </c>
      <c r="P18" t="s">
        <v>13</v>
      </c>
    </row>
    <row r="19" spans="1:16" ht="12.75" customHeight="1">
      <c r="A19" s="21" t="s">
        <v>35</v>
      </c>
      <c r="E19" s="22" t="s">
        <v>78</v>
      </c>
    </row>
    <row r="20" spans="1:16" ht="76.5" customHeight="1">
      <c r="A20" s="23" t="s">
        <v>36</v>
      </c>
      <c r="E20" s="28" t="s">
        <v>120</v>
      </c>
    </row>
    <row r="21" spans="1:16" ht="12.75" customHeight="1">
      <c r="A21" t="s">
        <v>37</v>
      </c>
      <c r="E21" s="22" t="s">
        <v>33</v>
      </c>
    </row>
    <row r="22" spans="1:16" ht="12.75" customHeight="1">
      <c r="A22" s="12" t="s">
        <v>32</v>
      </c>
      <c r="B22" s="16" t="s">
        <v>21</v>
      </c>
      <c r="C22" s="16" t="s">
        <v>79</v>
      </c>
      <c r="D22" s="12" t="s">
        <v>33</v>
      </c>
      <c r="E22" s="17" t="s">
        <v>80</v>
      </c>
      <c r="F22" s="18" t="s">
        <v>63</v>
      </c>
      <c r="G22" s="19">
        <v>93.66</v>
      </c>
      <c r="H22" s="20">
        <v>0</v>
      </c>
      <c r="I22" s="20">
        <f>ROUND(ROUND(H22,2)*ROUND(G22,3),2)</f>
        <v>0</v>
      </c>
      <c r="O22">
        <f>(I22*21)/100</f>
        <v>0</v>
      </c>
      <c r="P22" t="s">
        <v>13</v>
      </c>
    </row>
    <row r="23" spans="1:16" ht="12.75" customHeight="1">
      <c r="A23" s="21" t="s">
        <v>35</v>
      </c>
      <c r="E23" s="22" t="s">
        <v>81</v>
      </c>
    </row>
    <row r="24" spans="1:16" ht="12.75" customHeight="1">
      <c r="A24" s="23" t="s">
        <v>36</v>
      </c>
      <c r="E24" s="24" t="s">
        <v>121</v>
      </c>
    </row>
    <row r="25" spans="1:16" ht="12.75" customHeight="1">
      <c r="A25" t="s">
        <v>37</v>
      </c>
      <c r="E25" s="22" t="s">
        <v>33</v>
      </c>
    </row>
    <row r="26" spans="1:16" ht="12.75" customHeight="1">
      <c r="A26" s="3" t="s">
        <v>31</v>
      </c>
      <c r="B26" s="3"/>
      <c r="C26" s="26" t="s">
        <v>122</v>
      </c>
      <c r="D26" s="3"/>
      <c r="E26" s="14" t="s">
        <v>123</v>
      </c>
      <c r="F26" s="3"/>
      <c r="G26" s="3"/>
      <c r="H26" s="3"/>
      <c r="I26" s="27">
        <f>0+I27+I31</f>
        <v>0</v>
      </c>
    </row>
    <row r="27" spans="1:16" ht="12.75" customHeight="1">
      <c r="A27" s="12" t="s">
        <v>32</v>
      </c>
      <c r="B27" s="16" t="s">
        <v>23</v>
      </c>
      <c r="C27" s="16" t="s">
        <v>124</v>
      </c>
      <c r="D27" s="12" t="s">
        <v>33</v>
      </c>
      <c r="E27" s="17" t="s">
        <v>125</v>
      </c>
      <c r="F27" s="18" t="s">
        <v>34</v>
      </c>
      <c r="G27" s="19">
        <v>14</v>
      </c>
      <c r="H27" s="20">
        <v>0</v>
      </c>
      <c r="I27" s="20">
        <f>ROUND(ROUND(H27,2)*ROUND(G27,3),2)</f>
        <v>0</v>
      </c>
      <c r="O27">
        <f>(I27*21)/100</f>
        <v>0</v>
      </c>
      <c r="P27" t="s">
        <v>13</v>
      </c>
    </row>
    <row r="28" spans="1:16" ht="12.75" customHeight="1">
      <c r="A28" s="21" t="s">
        <v>35</v>
      </c>
      <c r="E28" s="22" t="s">
        <v>126</v>
      </c>
    </row>
    <row r="29" spans="1:16" ht="38.25" customHeight="1">
      <c r="A29" s="23" t="s">
        <v>36</v>
      </c>
      <c r="E29" s="24" t="s">
        <v>127</v>
      </c>
    </row>
    <row r="30" spans="1:16" ht="12.75" customHeight="1">
      <c r="A30" t="s">
        <v>37</v>
      </c>
      <c r="E30" s="22" t="s">
        <v>33</v>
      </c>
    </row>
    <row r="31" spans="1:16" ht="12.75" customHeight="1">
      <c r="A31" s="12" t="s">
        <v>32</v>
      </c>
      <c r="B31" s="16" t="s">
        <v>25</v>
      </c>
      <c r="C31" s="16" t="s">
        <v>128</v>
      </c>
      <c r="D31" s="12" t="s">
        <v>33</v>
      </c>
      <c r="E31" s="17" t="s">
        <v>126</v>
      </c>
      <c r="F31" s="18" t="s">
        <v>57</v>
      </c>
      <c r="G31" s="19">
        <v>33.950000000000003</v>
      </c>
      <c r="H31" s="20">
        <v>0</v>
      </c>
      <c r="I31" s="20">
        <f>ROUND(ROUND(H31,2)*ROUND(G31,3),2)</f>
        <v>0</v>
      </c>
      <c r="O31">
        <f>(I31*21)/100</f>
        <v>0</v>
      </c>
      <c r="P31" t="s">
        <v>13</v>
      </c>
    </row>
    <row r="32" spans="1:16" ht="12.75" customHeight="1">
      <c r="A32" s="21" t="s">
        <v>35</v>
      </c>
      <c r="E32" s="22" t="s">
        <v>126</v>
      </c>
    </row>
    <row r="33" spans="1:16" ht="38.25" customHeight="1">
      <c r="A33" s="23" t="s">
        <v>36</v>
      </c>
      <c r="E33" s="24" t="s">
        <v>129</v>
      </c>
    </row>
    <row r="34" spans="1:16" ht="12.75" customHeight="1">
      <c r="A34" t="s">
        <v>37</v>
      </c>
      <c r="E34" s="22" t="s">
        <v>33</v>
      </c>
    </row>
    <row r="35" spans="1:16" ht="12.75" customHeight="1">
      <c r="A35" s="3" t="s">
        <v>31</v>
      </c>
      <c r="B35" s="3"/>
      <c r="C35" s="26" t="s">
        <v>12</v>
      </c>
      <c r="D35" s="3"/>
      <c r="E35" s="14" t="s">
        <v>70</v>
      </c>
      <c r="F35" s="3"/>
      <c r="G35" s="3"/>
      <c r="H35" s="3"/>
      <c r="I35" s="27">
        <f>0+I36+I40</f>
        <v>0</v>
      </c>
    </row>
    <row r="36" spans="1:16" ht="12.75" customHeight="1">
      <c r="A36" s="12" t="s">
        <v>32</v>
      </c>
      <c r="B36" s="16" t="s">
        <v>38</v>
      </c>
      <c r="C36" s="16" t="s">
        <v>95</v>
      </c>
      <c r="D36" s="12" t="s">
        <v>33</v>
      </c>
      <c r="E36" s="17" t="s">
        <v>96</v>
      </c>
      <c r="F36" s="18" t="s">
        <v>34</v>
      </c>
      <c r="G36" s="19">
        <v>6</v>
      </c>
      <c r="H36" s="20">
        <v>0</v>
      </c>
      <c r="I36" s="20">
        <f>ROUND(ROUND(H36,2)*ROUND(G36,3),2)</f>
        <v>0</v>
      </c>
      <c r="O36">
        <f>(I36*21)/100</f>
        <v>0</v>
      </c>
      <c r="P36" t="s">
        <v>13</v>
      </c>
    </row>
    <row r="37" spans="1:16" ht="12.75" customHeight="1">
      <c r="A37" s="21" t="s">
        <v>35</v>
      </c>
      <c r="E37" s="22" t="s">
        <v>94</v>
      </c>
    </row>
    <row r="38" spans="1:16" ht="12.75" customHeight="1">
      <c r="A38" s="23" t="s">
        <v>36</v>
      </c>
      <c r="E38" s="24" t="s">
        <v>97</v>
      </c>
    </row>
    <row r="39" spans="1:16" ht="12.75" customHeight="1">
      <c r="A39" t="s">
        <v>37</v>
      </c>
      <c r="E39" s="22" t="s">
        <v>33</v>
      </c>
    </row>
    <row r="40" spans="1:16" ht="12.75" customHeight="1">
      <c r="A40" s="12" t="s">
        <v>32</v>
      </c>
      <c r="B40" s="16" t="s">
        <v>39</v>
      </c>
      <c r="C40" s="16" t="s">
        <v>98</v>
      </c>
      <c r="D40" s="12" t="s">
        <v>33</v>
      </c>
      <c r="E40" s="17" t="s">
        <v>99</v>
      </c>
      <c r="F40" s="18" t="s">
        <v>57</v>
      </c>
      <c r="G40" s="19">
        <v>4.2</v>
      </c>
      <c r="H40" s="20">
        <v>0</v>
      </c>
      <c r="I40" s="20">
        <f>ROUND(ROUND(H40,2)*ROUND(G40,3),2)</f>
        <v>0</v>
      </c>
      <c r="O40">
        <f>(I40*21)/100</f>
        <v>0</v>
      </c>
      <c r="P40" t="s">
        <v>13</v>
      </c>
    </row>
    <row r="41" spans="1:16" ht="12.75" customHeight="1">
      <c r="A41" s="21" t="s">
        <v>35</v>
      </c>
      <c r="E41" s="22" t="s">
        <v>100</v>
      </c>
    </row>
    <row r="42" spans="1:16" ht="51" customHeight="1">
      <c r="A42" s="23" t="s">
        <v>36</v>
      </c>
      <c r="E42" s="28" t="s">
        <v>130</v>
      </c>
    </row>
    <row r="43" spans="1:16" ht="12.75" customHeight="1">
      <c r="A43" t="s">
        <v>37</v>
      </c>
      <c r="E43" s="22" t="s">
        <v>101</v>
      </c>
    </row>
    <row r="44" spans="1:16" ht="12.75" customHeight="1">
      <c r="A44" s="3" t="s">
        <v>31</v>
      </c>
      <c r="B44" s="3"/>
      <c r="C44" s="26" t="s">
        <v>21</v>
      </c>
      <c r="D44" s="3"/>
      <c r="E44" s="14" t="s">
        <v>82</v>
      </c>
      <c r="F44" s="3"/>
      <c r="G44" s="3"/>
      <c r="H44" s="3"/>
      <c r="I44" s="27">
        <f>0+I45</f>
        <v>0</v>
      </c>
    </row>
    <row r="45" spans="1:16" ht="12.75" customHeight="1">
      <c r="A45" s="12" t="s">
        <v>32</v>
      </c>
      <c r="B45" s="16" t="s">
        <v>28</v>
      </c>
      <c r="C45" s="16" t="s">
        <v>131</v>
      </c>
      <c r="D45" s="12" t="s">
        <v>33</v>
      </c>
      <c r="E45" s="17" t="s">
        <v>132</v>
      </c>
      <c r="F45" s="18" t="s">
        <v>63</v>
      </c>
      <c r="G45" s="19">
        <v>83.426000000000002</v>
      </c>
      <c r="H45" s="20">
        <v>0</v>
      </c>
      <c r="I45" s="20">
        <f>ROUND(ROUND(H45,2)*ROUND(G45,3),2)</f>
        <v>0</v>
      </c>
      <c r="O45">
        <f>(I45*21)/100</f>
        <v>0</v>
      </c>
      <c r="P45" t="s">
        <v>13</v>
      </c>
    </row>
    <row r="46" spans="1:16" ht="12.75" customHeight="1">
      <c r="A46" s="21" t="s">
        <v>35</v>
      </c>
      <c r="E46" s="22" t="s">
        <v>133</v>
      </c>
    </row>
    <row r="47" spans="1:16" ht="38.25" customHeight="1">
      <c r="A47" s="23" t="s">
        <v>36</v>
      </c>
      <c r="E47" s="24" t="s">
        <v>134</v>
      </c>
    </row>
    <row r="48" spans="1:16" ht="12.75" customHeight="1">
      <c r="A48" t="s">
        <v>37</v>
      </c>
      <c r="E48" s="22" t="s">
        <v>33</v>
      </c>
    </row>
    <row r="49" spans="1:16" ht="12.75" customHeight="1">
      <c r="A49" s="3" t="s">
        <v>31</v>
      </c>
      <c r="B49" s="3"/>
      <c r="C49" s="26" t="s">
        <v>25</v>
      </c>
      <c r="D49" s="3"/>
      <c r="E49" s="14" t="s">
        <v>71</v>
      </c>
      <c r="F49" s="3"/>
      <c r="G49" s="3"/>
      <c r="H49" s="3"/>
      <c r="I49" s="27">
        <f>0+I50</f>
        <v>0</v>
      </c>
    </row>
    <row r="50" spans="1:16" ht="12.75" customHeight="1">
      <c r="A50" s="12" t="s">
        <v>32</v>
      </c>
      <c r="B50" s="16" t="s">
        <v>30</v>
      </c>
      <c r="C50" s="16" t="s">
        <v>84</v>
      </c>
      <c r="D50" s="12" t="s">
        <v>33</v>
      </c>
      <c r="E50" s="17" t="s">
        <v>85</v>
      </c>
      <c r="F50" s="18" t="s">
        <v>65</v>
      </c>
      <c r="G50" s="19">
        <v>9.2959999999999994</v>
      </c>
      <c r="H50" s="20">
        <v>0</v>
      </c>
      <c r="I50" s="20">
        <f>ROUND(ROUND(H50,2)*ROUND(G50,3),2)</f>
        <v>0</v>
      </c>
      <c r="O50">
        <f>(I50*21)/100</f>
        <v>0</v>
      </c>
      <c r="P50" t="s">
        <v>13</v>
      </c>
    </row>
    <row r="51" spans="1:16" ht="12.75" customHeight="1">
      <c r="A51" s="21" t="s">
        <v>35</v>
      </c>
      <c r="E51" s="22" t="s">
        <v>86</v>
      </c>
    </row>
    <row r="52" spans="1:16" ht="76.5" customHeight="1">
      <c r="A52" s="23" t="s">
        <v>36</v>
      </c>
      <c r="E52" s="28" t="s">
        <v>135</v>
      </c>
    </row>
    <row r="53" spans="1:16" ht="12.75" customHeight="1">
      <c r="A53" t="s">
        <v>37</v>
      </c>
      <c r="E53" s="22" t="s">
        <v>87</v>
      </c>
    </row>
    <row r="54" spans="1:16" ht="12.75" customHeight="1">
      <c r="A54" s="3" t="s">
        <v>31</v>
      </c>
      <c r="B54" s="3"/>
      <c r="C54" s="26" t="s">
        <v>75</v>
      </c>
      <c r="D54" s="3"/>
      <c r="E54" s="14" t="s">
        <v>102</v>
      </c>
      <c r="F54" s="3"/>
      <c r="G54" s="3"/>
      <c r="H54" s="3"/>
      <c r="I54" s="27">
        <f>0+I55+I59</f>
        <v>0</v>
      </c>
    </row>
    <row r="55" spans="1:16" ht="12.75" customHeight="1">
      <c r="A55" s="12" t="s">
        <v>32</v>
      </c>
      <c r="B55" s="16" t="s">
        <v>40</v>
      </c>
      <c r="C55" s="16" t="s">
        <v>103</v>
      </c>
      <c r="D55" s="12" t="s">
        <v>33</v>
      </c>
      <c r="E55" s="17" t="s">
        <v>104</v>
      </c>
      <c r="F55" s="18" t="s">
        <v>67</v>
      </c>
      <c r="G55" s="19">
        <v>140</v>
      </c>
      <c r="H55" s="20">
        <v>0</v>
      </c>
      <c r="I55" s="20">
        <f>ROUND(ROUND(H55,2)*ROUND(G55,3),2)</f>
        <v>0</v>
      </c>
      <c r="O55">
        <f>(I55*21)/100</f>
        <v>0</v>
      </c>
      <c r="P55" t="s">
        <v>13</v>
      </c>
    </row>
    <row r="56" spans="1:16" ht="12.75" customHeight="1">
      <c r="A56" s="21" t="s">
        <v>35</v>
      </c>
      <c r="E56" s="22" t="s">
        <v>104</v>
      </c>
    </row>
    <row r="57" spans="1:16" ht="25.5" customHeight="1">
      <c r="A57" s="23" t="s">
        <v>36</v>
      </c>
      <c r="E57" s="28" t="s">
        <v>136</v>
      </c>
    </row>
    <row r="58" spans="1:16" ht="12.75" customHeight="1">
      <c r="A58" t="s">
        <v>37</v>
      </c>
      <c r="E58" s="22" t="s">
        <v>33</v>
      </c>
    </row>
    <row r="59" spans="1:16" ht="12.75" customHeight="1">
      <c r="A59" s="12" t="s">
        <v>32</v>
      </c>
      <c r="B59" s="16" t="s">
        <v>41</v>
      </c>
      <c r="C59" s="16" t="s">
        <v>105</v>
      </c>
      <c r="D59" s="12" t="s">
        <v>33</v>
      </c>
      <c r="E59" s="17" t="s">
        <v>106</v>
      </c>
      <c r="F59" s="18" t="s">
        <v>57</v>
      </c>
      <c r="G59" s="19">
        <v>147</v>
      </c>
      <c r="H59" s="20">
        <v>0</v>
      </c>
      <c r="I59" s="20">
        <f>ROUND(ROUND(H59,2)*ROUND(G59,3),2)</f>
        <v>0</v>
      </c>
      <c r="O59">
        <f>(I59*21)/100</f>
        <v>0</v>
      </c>
      <c r="P59" t="s">
        <v>13</v>
      </c>
    </row>
    <row r="60" spans="1:16" ht="12.75" customHeight="1">
      <c r="A60" s="21" t="s">
        <v>35</v>
      </c>
      <c r="E60" s="22" t="s">
        <v>107</v>
      </c>
    </row>
    <row r="61" spans="1:16" ht="51" customHeight="1">
      <c r="A61" s="23" t="s">
        <v>36</v>
      </c>
      <c r="E61" s="28" t="s">
        <v>137</v>
      </c>
    </row>
    <row r="62" spans="1:16" ht="12.75" customHeight="1">
      <c r="A62" t="s">
        <v>37</v>
      </c>
      <c r="E62" s="22" t="s">
        <v>33</v>
      </c>
    </row>
    <row r="63" spans="1:16" ht="12.75" customHeight="1">
      <c r="A63" s="3" t="s">
        <v>31</v>
      </c>
      <c r="B63" s="3"/>
      <c r="C63" s="26" t="s">
        <v>88</v>
      </c>
      <c r="D63" s="3"/>
      <c r="E63" s="14" t="s">
        <v>89</v>
      </c>
      <c r="F63" s="3"/>
      <c r="G63" s="3"/>
      <c r="H63" s="3"/>
      <c r="I63" s="27">
        <f>0+I64+I68</f>
        <v>0</v>
      </c>
    </row>
    <row r="64" spans="1:16" ht="12.75" customHeight="1">
      <c r="A64" s="12" t="s">
        <v>32</v>
      </c>
      <c r="B64" s="16" t="s">
        <v>42</v>
      </c>
      <c r="C64" s="16" t="s">
        <v>138</v>
      </c>
      <c r="D64" s="12" t="s">
        <v>33</v>
      </c>
      <c r="E64" s="17" t="s">
        <v>139</v>
      </c>
      <c r="F64" s="18" t="s">
        <v>57</v>
      </c>
      <c r="G64" s="19">
        <v>45.192</v>
      </c>
      <c r="H64" s="20">
        <v>0</v>
      </c>
      <c r="I64" s="20">
        <f>ROUND(ROUND(H64,2)*ROUND(G64,3),2)</f>
        <v>0</v>
      </c>
      <c r="O64">
        <f>(I64*21)/100</f>
        <v>0</v>
      </c>
      <c r="P64" t="s">
        <v>13</v>
      </c>
    </row>
    <row r="65" spans="1:16" ht="12.75" customHeight="1">
      <c r="A65" s="21" t="s">
        <v>35</v>
      </c>
      <c r="E65" s="22" t="s">
        <v>139</v>
      </c>
    </row>
    <row r="66" spans="1:16" ht="38.25" customHeight="1">
      <c r="A66" s="23" t="s">
        <v>36</v>
      </c>
      <c r="E66" s="24" t="s">
        <v>140</v>
      </c>
    </row>
    <row r="67" spans="1:16" ht="12.75" customHeight="1">
      <c r="A67" t="s">
        <v>37</v>
      </c>
      <c r="E67" s="22" t="s">
        <v>33</v>
      </c>
    </row>
    <row r="68" spans="1:16" ht="12.75" customHeight="1">
      <c r="A68" s="12" t="s">
        <v>32</v>
      </c>
      <c r="B68" s="16" t="s">
        <v>43</v>
      </c>
      <c r="C68" s="16" t="s">
        <v>141</v>
      </c>
      <c r="D68" s="12" t="s">
        <v>33</v>
      </c>
      <c r="E68" s="17" t="s">
        <v>142</v>
      </c>
      <c r="F68" s="18" t="s">
        <v>57</v>
      </c>
      <c r="G68" s="19">
        <v>32.200000000000003</v>
      </c>
      <c r="H68" s="20">
        <v>0</v>
      </c>
      <c r="I68" s="20">
        <f>ROUND(ROUND(H68,2)*ROUND(G68,3),2)</f>
        <v>0</v>
      </c>
      <c r="O68">
        <f>(I68*21)/100</f>
        <v>0</v>
      </c>
      <c r="P68" t="s">
        <v>13</v>
      </c>
    </row>
    <row r="69" spans="1:16" ht="12.75" customHeight="1">
      <c r="A69" s="21" t="s">
        <v>35</v>
      </c>
      <c r="E69" s="22" t="s">
        <v>143</v>
      </c>
    </row>
    <row r="70" spans="1:16" ht="38.25" customHeight="1">
      <c r="A70" s="23" t="s">
        <v>36</v>
      </c>
      <c r="E70" s="24" t="s">
        <v>144</v>
      </c>
    </row>
    <row r="71" spans="1:16" ht="12.75" customHeight="1">
      <c r="A71" t="s">
        <v>37</v>
      </c>
      <c r="E71" s="22" t="s">
        <v>33</v>
      </c>
    </row>
    <row r="72" spans="1:16" ht="12.75" customHeight="1">
      <c r="A72" s="3" t="s">
        <v>31</v>
      </c>
      <c r="B72" s="3"/>
      <c r="C72" s="26" t="s">
        <v>90</v>
      </c>
      <c r="D72" s="3"/>
      <c r="E72" s="14" t="s">
        <v>145</v>
      </c>
      <c r="F72" s="3"/>
      <c r="G72" s="3"/>
      <c r="H72" s="3"/>
      <c r="I72" s="27">
        <f>0+I73+I77</f>
        <v>0</v>
      </c>
    </row>
    <row r="73" spans="1:16" ht="12.75" customHeight="1">
      <c r="A73" s="12" t="s">
        <v>32</v>
      </c>
      <c r="B73" s="16" t="s">
        <v>44</v>
      </c>
      <c r="C73" s="16" t="s">
        <v>146</v>
      </c>
      <c r="D73" s="12" t="s">
        <v>33</v>
      </c>
      <c r="E73" s="17" t="s">
        <v>147</v>
      </c>
      <c r="F73" s="18" t="s">
        <v>63</v>
      </c>
      <c r="G73" s="19">
        <v>143.43</v>
      </c>
      <c r="H73" s="20">
        <v>0</v>
      </c>
      <c r="I73" s="20">
        <f>ROUND(ROUND(H73,2)*ROUND(G73,3),2)</f>
        <v>0</v>
      </c>
      <c r="O73">
        <f>(I73*21)/100</f>
        <v>0</v>
      </c>
      <c r="P73" t="s">
        <v>13</v>
      </c>
    </row>
    <row r="74" spans="1:16" ht="12.75" customHeight="1">
      <c r="A74" s="21" t="s">
        <v>35</v>
      </c>
      <c r="E74" s="22" t="s">
        <v>147</v>
      </c>
    </row>
    <row r="75" spans="1:16" ht="38.25" customHeight="1">
      <c r="A75" s="23" t="s">
        <v>36</v>
      </c>
      <c r="E75" s="24" t="s">
        <v>148</v>
      </c>
    </row>
    <row r="76" spans="1:16" ht="12.75" customHeight="1">
      <c r="A76" t="s">
        <v>37</v>
      </c>
      <c r="E76" s="22" t="s">
        <v>33</v>
      </c>
    </row>
    <row r="77" spans="1:16" ht="12.75" customHeight="1">
      <c r="A77" s="12" t="s">
        <v>32</v>
      </c>
      <c r="B77" s="16" t="s">
        <v>45</v>
      </c>
      <c r="C77" s="16" t="s">
        <v>149</v>
      </c>
      <c r="D77" s="12" t="s">
        <v>33</v>
      </c>
      <c r="E77" s="17" t="s">
        <v>150</v>
      </c>
      <c r="F77" s="18" t="s">
        <v>66</v>
      </c>
      <c r="G77" s="19">
        <v>42</v>
      </c>
      <c r="H77" s="20">
        <v>0</v>
      </c>
      <c r="I77" s="20">
        <f>ROUND(ROUND(H77,2)*ROUND(G77,3),2)</f>
        <v>0</v>
      </c>
      <c r="O77">
        <f>(I77*21)/100</f>
        <v>0</v>
      </c>
      <c r="P77" t="s">
        <v>13</v>
      </c>
    </row>
    <row r="78" spans="1:16" ht="12.75" customHeight="1">
      <c r="A78" s="21" t="s">
        <v>35</v>
      </c>
      <c r="E78" s="22" t="s">
        <v>150</v>
      </c>
    </row>
    <row r="79" spans="1:16" ht="38.25" customHeight="1">
      <c r="A79" s="23" t="s">
        <v>36</v>
      </c>
      <c r="E79" s="24" t="s">
        <v>151</v>
      </c>
    </row>
    <row r="80" spans="1:16" ht="12.75" customHeight="1">
      <c r="A80" t="s">
        <v>37</v>
      </c>
      <c r="E80" s="22" t="s">
        <v>33</v>
      </c>
    </row>
    <row r="81" spans="1:16" ht="12.75" customHeight="1">
      <c r="A81" s="3" t="s">
        <v>31</v>
      </c>
      <c r="B81" s="3"/>
      <c r="C81" s="26" t="s">
        <v>91</v>
      </c>
      <c r="D81" s="3"/>
      <c r="E81" s="14" t="s">
        <v>92</v>
      </c>
      <c r="F81" s="3"/>
      <c r="G81" s="3"/>
      <c r="H81" s="3"/>
      <c r="I81" s="27">
        <f>0+I82+I86+I90+I94+I98+I102+I106+I110+I114+I118+I122+I126+I130</f>
        <v>0</v>
      </c>
    </row>
    <row r="82" spans="1:16" ht="12.75" customHeight="1">
      <c r="A82" s="12" t="s">
        <v>32</v>
      </c>
      <c r="B82" s="16" t="s">
        <v>46</v>
      </c>
      <c r="C82" s="16" t="s">
        <v>152</v>
      </c>
      <c r="D82" s="12" t="s">
        <v>33</v>
      </c>
      <c r="E82" s="17" t="s">
        <v>153</v>
      </c>
      <c r="F82" s="18" t="s">
        <v>67</v>
      </c>
      <c r="G82" s="19">
        <v>4550</v>
      </c>
      <c r="H82" s="20">
        <v>0</v>
      </c>
      <c r="I82" s="20">
        <f>ROUND(ROUND(H82,2)*ROUND(G82,3),2)</f>
        <v>0</v>
      </c>
      <c r="O82">
        <f>(I82*21)/100</f>
        <v>0</v>
      </c>
      <c r="P82" t="s">
        <v>13</v>
      </c>
    </row>
    <row r="83" spans="1:16" ht="12.75" customHeight="1">
      <c r="A83" s="21" t="s">
        <v>35</v>
      </c>
      <c r="E83" s="22" t="s">
        <v>153</v>
      </c>
    </row>
    <row r="84" spans="1:16" ht="38.25" customHeight="1">
      <c r="A84" s="23" t="s">
        <v>36</v>
      </c>
      <c r="E84" s="24" t="s">
        <v>154</v>
      </c>
    </row>
    <row r="85" spans="1:16" ht="12.75" customHeight="1">
      <c r="A85" t="s">
        <v>37</v>
      </c>
      <c r="E85" s="22" t="s">
        <v>33</v>
      </c>
    </row>
    <row r="86" spans="1:16" ht="12.75" customHeight="1">
      <c r="A86" s="12" t="s">
        <v>32</v>
      </c>
      <c r="B86" s="16" t="s">
        <v>47</v>
      </c>
      <c r="C86" s="16" t="s">
        <v>155</v>
      </c>
      <c r="D86" s="12" t="s">
        <v>33</v>
      </c>
      <c r="E86" s="17" t="s">
        <v>156</v>
      </c>
      <c r="F86" s="18" t="s">
        <v>67</v>
      </c>
      <c r="G86" s="19">
        <v>4550</v>
      </c>
      <c r="H86" s="20">
        <v>0</v>
      </c>
      <c r="I86" s="20">
        <f>ROUND(ROUND(H86,2)*ROUND(G86,3),2)</f>
        <v>0</v>
      </c>
      <c r="O86">
        <f>(I86*21)/100</f>
        <v>0</v>
      </c>
      <c r="P86" t="s">
        <v>13</v>
      </c>
    </row>
    <row r="87" spans="1:16" ht="12.75" customHeight="1">
      <c r="A87" s="21" t="s">
        <v>35</v>
      </c>
      <c r="E87" s="22" t="s">
        <v>157</v>
      </c>
    </row>
    <row r="88" spans="1:16" ht="38.25" customHeight="1">
      <c r="A88" s="23" t="s">
        <v>36</v>
      </c>
      <c r="E88" s="24" t="s">
        <v>154</v>
      </c>
    </row>
    <row r="89" spans="1:16" ht="12.75" customHeight="1">
      <c r="A89" t="s">
        <v>37</v>
      </c>
      <c r="E89" s="22" t="s">
        <v>33</v>
      </c>
    </row>
    <row r="90" spans="1:16" ht="12.75" customHeight="1">
      <c r="A90" s="12" t="s">
        <v>32</v>
      </c>
      <c r="B90" s="16" t="s">
        <v>48</v>
      </c>
      <c r="C90" s="16" t="s">
        <v>158</v>
      </c>
      <c r="D90" s="12" t="s">
        <v>33</v>
      </c>
      <c r="E90" s="17" t="s">
        <v>93</v>
      </c>
      <c r="F90" s="18" t="s">
        <v>56</v>
      </c>
      <c r="G90" s="19">
        <v>4.55</v>
      </c>
      <c r="H90" s="20">
        <v>0</v>
      </c>
      <c r="I90" s="20">
        <f>ROUND(ROUND(H90,2)*ROUND(G90,3),2)</f>
        <v>0</v>
      </c>
      <c r="O90">
        <f>(I90*21)/100</f>
        <v>0</v>
      </c>
      <c r="P90" t="s">
        <v>13</v>
      </c>
    </row>
    <row r="91" spans="1:16" ht="12.75" customHeight="1">
      <c r="A91" s="21" t="s">
        <v>35</v>
      </c>
      <c r="E91" s="22" t="s">
        <v>93</v>
      </c>
    </row>
    <row r="92" spans="1:16" ht="12.75" customHeight="1">
      <c r="A92" s="23" t="s">
        <v>36</v>
      </c>
      <c r="E92" s="24" t="s">
        <v>159</v>
      </c>
    </row>
    <row r="93" spans="1:16" ht="12.75" customHeight="1">
      <c r="A93" t="s">
        <v>37</v>
      </c>
      <c r="E93" s="22" t="s">
        <v>33</v>
      </c>
    </row>
    <row r="94" spans="1:16" ht="12.75" customHeight="1">
      <c r="A94" s="12" t="s">
        <v>32</v>
      </c>
      <c r="B94" s="16" t="s">
        <v>49</v>
      </c>
      <c r="C94" s="16" t="s">
        <v>160</v>
      </c>
      <c r="D94" s="12" t="s">
        <v>33</v>
      </c>
      <c r="E94" s="17" t="s">
        <v>161</v>
      </c>
      <c r="F94" s="18" t="s">
        <v>66</v>
      </c>
      <c r="G94" s="19">
        <v>84</v>
      </c>
      <c r="H94" s="20">
        <v>0</v>
      </c>
      <c r="I94" s="20">
        <f>ROUND(ROUND(H94,2)*ROUND(G94,3),2)</f>
        <v>0</v>
      </c>
      <c r="O94">
        <f>(I94*21)/100</f>
        <v>0</v>
      </c>
      <c r="P94" t="s">
        <v>13</v>
      </c>
    </row>
    <row r="95" spans="1:16" ht="12.75" customHeight="1">
      <c r="A95" s="21" t="s">
        <v>35</v>
      </c>
      <c r="E95" s="22" t="s">
        <v>161</v>
      </c>
    </row>
    <row r="96" spans="1:16" ht="38.25" customHeight="1">
      <c r="A96" s="23" t="s">
        <v>36</v>
      </c>
      <c r="E96" s="24" t="s">
        <v>162</v>
      </c>
    </row>
    <row r="97" spans="1:16" ht="12.75" customHeight="1">
      <c r="A97" t="s">
        <v>37</v>
      </c>
      <c r="E97" s="22" t="s">
        <v>33</v>
      </c>
    </row>
    <row r="98" spans="1:16" ht="12.75" customHeight="1">
      <c r="A98" s="12" t="s">
        <v>32</v>
      </c>
      <c r="B98" s="16" t="s">
        <v>50</v>
      </c>
      <c r="C98" s="16" t="s">
        <v>163</v>
      </c>
      <c r="D98" s="12" t="s">
        <v>33</v>
      </c>
      <c r="E98" s="17" t="s">
        <v>164</v>
      </c>
      <c r="F98" s="18" t="s">
        <v>66</v>
      </c>
      <c r="G98" s="19">
        <v>168</v>
      </c>
      <c r="H98" s="20">
        <v>0</v>
      </c>
      <c r="I98" s="20">
        <f>ROUND(ROUND(H98,2)*ROUND(G98,3),2)</f>
        <v>0</v>
      </c>
      <c r="O98">
        <f>(I98*21)/100</f>
        <v>0</v>
      </c>
      <c r="P98" t="s">
        <v>13</v>
      </c>
    </row>
    <row r="99" spans="1:16" ht="12.75" customHeight="1">
      <c r="A99" s="21" t="s">
        <v>35</v>
      </c>
      <c r="E99" s="22" t="s">
        <v>164</v>
      </c>
    </row>
    <row r="100" spans="1:16" ht="38.25" customHeight="1">
      <c r="A100" s="23" t="s">
        <v>36</v>
      </c>
      <c r="E100" s="24" t="s">
        <v>165</v>
      </c>
    </row>
    <row r="101" spans="1:16" ht="12.75" customHeight="1">
      <c r="A101" t="s">
        <v>37</v>
      </c>
      <c r="E101" s="22" t="s">
        <v>33</v>
      </c>
    </row>
    <row r="102" spans="1:16" ht="12.75" customHeight="1">
      <c r="A102" s="12" t="s">
        <v>32</v>
      </c>
      <c r="B102" s="16" t="s">
        <v>51</v>
      </c>
      <c r="C102" s="16" t="s">
        <v>166</v>
      </c>
      <c r="D102" s="12" t="s">
        <v>33</v>
      </c>
      <c r="E102" s="17" t="s">
        <v>167</v>
      </c>
      <c r="F102" s="18" t="s">
        <v>67</v>
      </c>
      <c r="G102" s="19">
        <v>4550</v>
      </c>
      <c r="H102" s="20">
        <v>0</v>
      </c>
      <c r="I102" s="20">
        <f>ROUND(ROUND(H102,2)*ROUND(G102,3),2)</f>
        <v>0</v>
      </c>
      <c r="O102">
        <f>(I102*21)/100</f>
        <v>0</v>
      </c>
      <c r="P102" t="s">
        <v>13</v>
      </c>
    </row>
    <row r="103" spans="1:16" ht="12.75" customHeight="1">
      <c r="A103" s="21" t="s">
        <v>35</v>
      </c>
      <c r="E103" s="22" t="s">
        <v>167</v>
      </c>
    </row>
    <row r="104" spans="1:16" ht="38.25" customHeight="1">
      <c r="A104" s="23" t="s">
        <v>36</v>
      </c>
      <c r="E104" s="24" t="s">
        <v>154</v>
      </c>
    </row>
    <row r="105" spans="1:16" ht="12.75" customHeight="1">
      <c r="A105" t="s">
        <v>37</v>
      </c>
      <c r="E105" s="22" t="s">
        <v>33</v>
      </c>
    </row>
    <row r="106" spans="1:16" ht="12.75" customHeight="1">
      <c r="A106" s="12" t="s">
        <v>32</v>
      </c>
      <c r="B106" s="16" t="s">
        <v>52</v>
      </c>
      <c r="C106" s="16" t="s">
        <v>168</v>
      </c>
      <c r="D106" s="12" t="s">
        <v>33</v>
      </c>
      <c r="E106" s="17" t="s">
        <v>169</v>
      </c>
      <c r="F106" s="18" t="s">
        <v>63</v>
      </c>
      <c r="G106" s="19">
        <v>145.6</v>
      </c>
      <c r="H106" s="20">
        <v>0</v>
      </c>
      <c r="I106" s="20">
        <f>ROUND(ROUND(H106,2)*ROUND(G106,3),2)</f>
        <v>0</v>
      </c>
      <c r="O106">
        <f>(I106*21)/100</f>
        <v>0</v>
      </c>
      <c r="P106" t="s">
        <v>13</v>
      </c>
    </row>
    <row r="107" spans="1:16" ht="12.75" customHeight="1">
      <c r="A107" s="21" t="s">
        <v>35</v>
      </c>
      <c r="E107" s="22" t="s">
        <v>169</v>
      </c>
    </row>
    <row r="108" spans="1:16" ht="38.25" customHeight="1">
      <c r="A108" s="23" t="s">
        <v>36</v>
      </c>
      <c r="E108" s="24" t="s">
        <v>170</v>
      </c>
    </row>
    <row r="109" spans="1:16" ht="12.75" customHeight="1">
      <c r="A109" t="s">
        <v>37</v>
      </c>
      <c r="E109" s="22" t="s">
        <v>33</v>
      </c>
    </row>
    <row r="110" spans="1:16" ht="12.75" customHeight="1">
      <c r="A110" s="12" t="s">
        <v>32</v>
      </c>
      <c r="B110" s="16" t="s">
        <v>53</v>
      </c>
      <c r="C110" s="16" t="s">
        <v>171</v>
      </c>
      <c r="D110" s="12" t="s">
        <v>33</v>
      </c>
      <c r="E110" s="17" t="s">
        <v>172</v>
      </c>
      <c r="F110" s="18" t="s">
        <v>63</v>
      </c>
      <c r="G110" s="19">
        <v>145.6</v>
      </c>
      <c r="H110" s="20">
        <v>0</v>
      </c>
      <c r="I110" s="20">
        <f>ROUND(ROUND(H110,2)*ROUND(G110,3),2)</f>
        <v>0</v>
      </c>
      <c r="O110">
        <f>(I110*21)/100</f>
        <v>0</v>
      </c>
      <c r="P110" t="s">
        <v>13</v>
      </c>
    </row>
    <row r="111" spans="1:16" ht="12.75" customHeight="1">
      <c r="A111" s="21" t="s">
        <v>35</v>
      </c>
      <c r="E111" s="22" t="s">
        <v>172</v>
      </c>
    </row>
    <row r="112" spans="1:16" ht="38.25" customHeight="1">
      <c r="A112" s="23" t="s">
        <v>36</v>
      </c>
      <c r="E112" s="24" t="s">
        <v>170</v>
      </c>
    </row>
    <row r="113" spans="1:16" ht="12.75" customHeight="1">
      <c r="A113" t="s">
        <v>37</v>
      </c>
      <c r="E113" s="22" t="s">
        <v>33</v>
      </c>
    </row>
    <row r="114" spans="1:16" ht="12.75" customHeight="1">
      <c r="A114" s="12" t="s">
        <v>32</v>
      </c>
      <c r="B114" s="16" t="s">
        <v>54</v>
      </c>
      <c r="C114" s="16" t="s">
        <v>173</v>
      </c>
      <c r="D114" s="12" t="s">
        <v>33</v>
      </c>
      <c r="E114" s="17" t="s">
        <v>174</v>
      </c>
      <c r="F114" s="18" t="s">
        <v>63</v>
      </c>
      <c r="G114" s="19">
        <v>145.6</v>
      </c>
      <c r="H114" s="20">
        <v>0</v>
      </c>
      <c r="I114" s="20">
        <f>ROUND(ROUND(H114,2)*ROUND(G114,3),2)</f>
        <v>0</v>
      </c>
      <c r="O114">
        <f>(I114*21)/100</f>
        <v>0</v>
      </c>
      <c r="P114" t="s">
        <v>13</v>
      </c>
    </row>
    <row r="115" spans="1:16" ht="12.75" customHeight="1">
      <c r="A115" s="21" t="s">
        <v>35</v>
      </c>
      <c r="E115" s="22" t="s">
        <v>174</v>
      </c>
    </row>
    <row r="116" spans="1:16" ht="38.25" customHeight="1">
      <c r="A116" s="23" t="s">
        <v>36</v>
      </c>
      <c r="E116" s="24" t="s">
        <v>170</v>
      </c>
    </row>
    <row r="117" spans="1:16" ht="12.75" customHeight="1">
      <c r="A117" t="s">
        <v>37</v>
      </c>
      <c r="E117" s="22" t="s">
        <v>33</v>
      </c>
    </row>
    <row r="118" spans="1:16" ht="12.75" customHeight="1">
      <c r="A118" s="12" t="s">
        <v>32</v>
      </c>
      <c r="B118" s="16" t="s">
        <v>55</v>
      </c>
      <c r="C118" s="16" t="s">
        <v>175</v>
      </c>
      <c r="D118" s="12" t="s">
        <v>33</v>
      </c>
      <c r="E118" s="17" t="s">
        <v>176</v>
      </c>
      <c r="F118" s="18" t="s">
        <v>34</v>
      </c>
      <c r="G118" s="19">
        <v>7</v>
      </c>
      <c r="H118" s="20">
        <v>0</v>
      </c>
      <c r="I118" s="20">
        <f>ROUND(ROUND(H118,2)*ROUND(G118,3),2)</f>
        <v>0</v>
      </c>
      <c r="O118">
        <f>(I118*21)/100</f>
        <v>0</v>
      </c>
      <c r="P118" t="s">
        <v>13</v>
      </c>
    </row>
    <row r="119" spans="1:16" ht="12.75" customHeight="1">
      <c r="A119" s="21" t="s">
        <v>35</v>
      </c>
      <c r="E119" s="22" t="s">
        <v>176</v>
      </c>
    </row>
    <row r="120" spans="1:16" ht="38.25" customHeight="1">
      <c r="A120" s="23" t="s">
        <v>36</v>
      </c>
      <c r="E120" s="24" t="s">
        <v>177</v>
      </c>
    </row>
    <row r="121" spans="1:16" ht="12.75" customHeight="1">
      <c r="A121" t="s">
        <v>37</v>
      </c>
      <c r="E121" s="22" t="s">
        <v>33</v>
      </c>
    </row>
    <row r="122" spans="1:16" ht="12.75" customHeight="1">
      <c r="A122" s="12" t="s">
        <v>32</v>
      </c>
      <c r="B122" s="16" t="s">
        <v>58</v>
      </c>
      <c r="C122" s="16" t="s">
        <v>178</v>
      </c>
      <c r="D122" s="12" t="s">
        <v>33</v>
      </c>
      <c r="E122" s="17" t="s">
        <v>179</v>
      </c>
      <c r="F122" s="18" t="s">
        <v>34</v>
      </c>
      <c r="G122" s="19">
        <v>28</v>
      </c>
      <c r="H122" s="20">
        <v>0</v>
      </c>
      <c r="I122" s="20">
        <f>ROUND(ROUND(H122,2)*ROUND(G122,3),2)</f>
        <v>0</v>
      </c>
      <c r="O122">
        <f>(I122*21)/100</f>
        <v>0</v>
      </c>
      <c r="P122" t="s">
        <v>13</v>
      </c>
    </row>
    <row r="123" spans="1:16" ht="12.75" customHeight="1">
      <c r="A123" s="21" t="s">
        <v>35</v>
      </c>
      <c r="E123" s="22" t="s">
        <v>180</v>
      </c>
    </row>
    <row r="124" spans="1:16" ht="38.25" customHeight="1">
      <c r="A124" s="23" t="s">
        <v>36</v>
      </c>
      <c r="E124" s="24" t="s">
        <v>181</v>
      </c>
    </row>
    <row r="125" spans="1:16" ht="12.75" customHeight="1">
      <c r="A125" t="s">
        <v>37</v>
      </c>
      <c r="E125" s="22" t="s">
        <v>33</v>
      </c>
    </row>
    <row r="126" spans="1:16" ht="12.75" customHeight="1">
      <c r="A126" s="12" t="s">
        <v>32</v>
      </c>
      <c r="B126" s="16" t="s">
        <v>59</v>
      </c>
      <c r="C126" s="16" t="s">
        <v>182</v>
      </c>
      <c r="D126" s="12" t="s">
        <v>33</v>
      </c>
      <c r="E126" s="17" t="s">
        <v>183</v>
      </c>
      <c r="F126" s="18" t="s">
        <v>34</v>
      </c>
      <c r="G126" s="19">
        <v>7</v>
      </c>
      <c r="H126" s="20">
        <v>0</v>
      </c>
      <c r="I126" s="20">
        <f>ROUND(ROUND(H126,2)*ROUND(G126,3),2)</f>
        <v>0</v>
      </c>
      <c r="O126">
        <f>(I126*21)/100</f>
        <v>0</v>
      </c>
      <c r="P126" t="s">
        <v>13</v>
      </c>
    </row>
    <row r="127" spans="1:16" ht="12.75" customHeight="1">
      <c r="A127" s="21" t="s">
        <v>35</v>
      </c>
      <c r="E127" s="22" t="s">
        <v>184</v>
      </c>
    </row>
    <row r="128" spans="1:16" ht="38.25" customHeight="1">
      <c r="A128" s="23" t="s">
        <v>36</v>
      </c>
      <c r="E128" s="24" t="s">
        <v>185</v>
      </c>
    </row>
    <row r="129" spans="1:16" ht="12.75" customHeight="1">
      <c r="A129" t="s">
        <v>37</v>
      </c>
      <c r="E129" s="22" t="s">
        <v>33</v>
      </c>
    </row>
    <row r="130" spans="1:16" ht="12.75" customHeight="1">
      <c r="A130" s="12" t="s">
        <v>32</v>
      </c>
      <c r="B130" s="16" t="s">
        <v>60</v>
      </c>
      <c r="C130" s="16" t="s">
        <v>186</v>
      </c>
      <c r="D130" s="12" t="s">
        <v>33</v>
      </c>
      <c r="E130" s="17" t="s">
        <v>187</v>
      </c>
      <c r="F130" s="18" t="s">
        <v>34</v>
      </c>
      <c r="G130" s="19">
        <v>7</v>
      </c>
      <c r="H130" s="20">
        <v>0</v>
      </c>
      <c r="I130" s="20">
        <f>ROUND(ROUND(H130,2)*ROUND(G130,3),2)</f>
        <v>0</v>
      </c>
      <c r="O130">
        <f>(I130*21)/100</f>
        <v>0</v>
      </c>
      <c r="P130" t="s">
        <v>13</v>
      </c>
    </row>
    <row r="131" spans="1:16" ht="12.75" customHeight="1">
      <c r="A131" s="21" t="s">
        <v>35</v>
      </c>
      <c r="E131" s="22" t="s">
        <v>188</v>
      </c>
    </row>
    <row r="132" spans="1:16" ht="38.25" customHeight="1">
      <c r="A132" s="23" t="s">
        <v>36</v>
      </c>
      <c r="E132" s="24" t="s">
        <v>185</v>
      </c>
    </row>
    <row r="133" spans="1:16" ht="12.75" customHeight="1">
      <c r="A133" t="s">
        <v>37</v>
      </c>
      <c r="E133" s="22" t="s">
        <v>33</v>
      </c>
    </row>
    <row r="134" spans="1:16" ht="12.75" customHeight="1">
      <c r="A134" s="3" t="s">
        <v>31</v>
      </c>
      <c r="B134" s="3"/>
      <c r="C134" s="26" t="s">
        <v>28</v>
      </c>
      <c r="D134" s="3"/>
      <c r="E134" s="14" t="s">
        <v>72</v>
      </c>
      <c r="F134" s="3"/>
      <c r="G134" s="3"/>
      <c r="H134" s="3"/>
      <c r="I134" s="27">
        <f>0+I135</f>
        <v>0</v>
      </c>
    </row>
    <row r="135" spans="1:16" ht="12.75" customHeight="1">
      <c r="A135" s="12" t="s">
        <v>32</v>
      </c>
      <c r="B135" s="16" t="s">
        <v>61</v>
      </c>
      <c r="C135" s="16" t="s">
        <v>108</v>
      </c>
      <c r="D135" s="12" t="s">
        <v>33</v>
      </c>
      <c r="E135" s="17" t="s">
        <v>109</v>
      </c>
      <c r="F135" s="18" t="s">
        <v>56</v>
      </c>
      <c r="G135" s="19">
        <v>61.523000000000003</v>
      </c>
      <c r="H135" s="20">
        <v>0</v>
      </c>
      <c r="I135" s="20">
        <f>ROUND(ROUND(H135,2)*ROUND(G135,3),2)</f>
        <v>0</v>
      </c>
      <c r="O135">
        <f>(I135*21)/100</f>
        <v>0</v>
      </c>
      <c r="P135" t="s">
        <v>13</v>
      </c>
    </row>
    <row r="136" spans="1:16" ht="12.75" customHeight="1">
      <c r="A136" s="21" t="s">
        <v>35</v>
      </c>
      <c r="E136" s="22" t="s">
        <v>110</v>
      </c>
    </row>
    <row r="137" spans="1:16" ht="12.75" customHeight="1">
      <c r="A137" s="23" t="s">
        <v>36</v>
      </c>
      <c r="E137" s="24" t="s">
        <v>33</v>
      </c>
    </row>
    <row r="138" spans="1:16" ht="12.75" customHeight="1">
      <c r="A138" t="s">
        <v>37</v>
      </c>
      <c r="E138" s="22" t="s">
        <v>74</v>
      </c>
    </row>
  </sheetData>
  <mergeCells count="10">
    <mergeCell ref="G5:G6"/>
    <mergeCell ref="H5:I5"/>
    <mergeCell ref="C3:D3"/>
    <mergeCell ref="C4:D4"/>
    <mergeCell ref="A5:A6"/>
    <mergeCell ref="B5:B6"/>
    <mergeCell ref="C5:C6"/>
    <mergeCell ref="D5:D6"/>
    <mergeCell ref="E5:E6"/>
    <mergeCell ref="F5:F6"/>
  </mergeCells>
  <pageMargins left="0.75" right="0.75" top="1" bottom="1" header="0.5" footer="0.5"/>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07-15-02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Uličný Karel Ing.</dc:creator>
  <cp:lastModifiedBy>Hanáková Hana Ing.</cp:lastModifiedBy>
  <dcterms:created xsi:type="dcterms:W3CDTF">2017-11-29T13:27:13Z</dcterms:created>
  <dcterms:modified xsi:type="dcterms:W3CDTF">2017-11-29T13:49:35Z</dcterms:modified>
</cp:coreProperties>
</file>